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'18.03.2014'!$A$1:$H$58</definedName>
  </definedNames>
  <calcPr fullCalcOnLoad="1"/>
</workbook>
</file>

<file path=xl/sharedStrings.xml><?xml version="1.0" encoding="utf-8"?>
<sst xmlns="http://schemas.openxmlformats.org/spreadsheetml/2006/main" count="119" uniqueCount="100">
  <si>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</si>
  <si>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</si>
  <si>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</si>
  <si>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</si>
  <si>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</si>
  <si>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</si>
  <si>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</si>
  <si>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</si>
  <si>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</si>
  <si>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</si>
  <si>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</si>
  <si>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</si>
  <si>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</si>
  <si>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</si>
  <si>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</si>
  <si>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</si>
  <si>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</si>
  <si>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</si>
  <si>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</si>
  <si>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</si>
  <si>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</si>
  <si>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</si>
  <si>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</si>
  <si>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</si>
  <si>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</si>
  <si>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</si>
  <si>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</si>
  <si>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</si>
  <si>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</si>
  <si>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</si>
  <si>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</si>
  <si>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</si>
  <si>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</si>
  <si>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</si>
  <si>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</si>
  <si>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</si>
  <si>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</si>
  <si>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</si>
  <si>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</si>
  <si>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</si>
  <si>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</si>
  <si>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</si>
  <si>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</si>
  <si>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</si>
  <si>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</si>
  <si>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</si>
  <si>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</si>
  <si>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</si>
  <si>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</si>
  <si>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</si>
  <si>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</si>
  <si>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</si>
  <si>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</si>
  <si>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</si>
  <si>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</si>
  <si>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</si>
  <si>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</si>
  <si>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</si>
  <si>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</si>
  <si>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</si>
  <si>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</si>
  <si>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</si>
  <si>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</si>
  <si>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</si>
  <si>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</si>
  <si>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</si>
  <si>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</si>
  <si>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</si>
  <si>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</si>
  <si>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</si>
  <si>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</si>
  <si>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</si>
  <si>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</si>
  <si>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</si>
  <si>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</si>
  <si>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</si>
  <si>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</si>
  <si>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</si>
  <si>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</si>
  <si>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</si>
  <si>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</si>
  <si>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</si>
  <si>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</si>
  <si>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</si>
  <si>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</si>
  <si>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</si>
  <si>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</si>
  <si>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</si>
  <si>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</si>
  <si>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</si>
  <si>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</si>
  <si>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</si>
  <si>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 році</t>
  </si>
  <si>
    <t>Залишок коштів станом на 01.01.2014</t>
  </si>
  <si>
    <t>Екологія</t>
  </si>
  <si>
    <t>Надійшло* /   Профінансовано станом на 17.06.2014**</t>
  </si>
  <si>
    <t xml:space="preserve">Інші надходження до фонду охорони навколишнього природного середовища </t>
  </si>
  <si>
    <t xml:space="preserve">Екологічний податок </t>
  </si>
  <si>
    <t>Відсоток виконання, %</t>
  </si>
  <si>
    <t>Придбання лавочок для встановлення на території міста  (зелені зони), (в т. ч. кредиторська заборгованість 16,0 тис.грн.)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</si>
</sst>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10" fillId="2" borderId="3" xfId="18" applyFont="1" applyFill="1" applyBorder="1">
      <alignment/>
      <protection/>
    </xf>
    <xf numFmtId="0" fontId="10" fillId="2" borderId="4" xfId="18" applyFont="1" applyFill="1" applyBorder="1">
      <alignment/>
      <protection/>
    </xf>
    <xf numFmtId="0" fontId="8" fillId="2" borderId="5" xfId="0" applyFont="1" applyFill="1" applyBorder="1" applyAlignment="1">
      <alignment horizontal="center"/>
    </xf>
    <xf numFmtId="0" fontId="10" fillId="2" borderId="4" xfId="18" applyFont="1" applyFill="1" applyBorder="1" applyAlignment="1">
      <alignment horizontal="center"/>
      <protection/>
    </xf>
    <xf numFmtId="171" fontId="8" fillId="2" borderId="6" xfId="0" applyNumberFormat="1" applyFont="1" applyFill="1" applyBorder="1" applyAlignment="1">
      <alignment/>
    </xf>
    <xf numFmtId="10" fontId="10" fillId="2" borderId="4" xfId="21" applyNumberFormat="1" applyFont="1" applyFill="1" applyBorder="1" applyAlignment="1">
      <alignment/>
    </xf>
    <xf numFmtId="0" fontId="10" fillId="0" borderId="3" xfId="18" applyFont="1" applyFill="1" applyBorder="1">
      <alignment/>
      <protection/>
    </xf>
    <xf numFmtId="0" fontId="10" fillId="0" borderId="4" xfId="18" applyFont="1" applyBorder="1">
      <alignment/>
      <protection/>
    </xf>
    <xf numFmtId="0" fontId="10" fillId="0" borderId="5" xfId="0" applyFont="1" applyBorder="1" applyAlignment="1">
      <alignment wrapText="1"/>
    </xf>
    <xf numFmtId="4" fontId="10" fillId="0" borderId="4" xfId="18" applyNumberFormat="1" applyFont="1" applyFill="1" applyBorder="1" applyAlignment="1">
      <alignment horizontal="center" vertical="center"/>
      <protection/>
    </xf>
    <xf numFmtId="0" fontId="10" fillId="0" borderId="5" xfId="0" applyFont="1" applyBorder="1" applyAlignment="1">
      <alignment/>
    </xf>
    <xf numFmtId="0" fontId="8" fillId="2" borderId="5" xfId="0" applyFont="1" applyFill="1" applyBorder="1" applyAlignment="1">
      <alignment horizontal="left"/>
    </xf>
    <xf numFmtId="4" fontId="10" fillId="2" borderId="4" xfId="18" applyNumberFormat="1" applyFont="1" applyFill="1" applyBorder="1" applyAlignment="1">
      <alignment horizontal="center" vertical="center"/>
      <protection/>
    </xf>
    <xf numFmtId="0" fontId="5" fillId="0" borderId="0" xfId="18" applyFont="1" applyFill="1">
      <alignment/>
      <protection/>
    </xf>
    <xf numFmtId="0" fontId="10" fillId="0" borderId="7" xfId="18" applyFont="1" applyFill="1" applyBorder="1">
      <alignment/>
      <protection/>
    </xf>
    <xf numFmtId="0" fontId="10" fillId="0" borderId="8" xfId="18" applyFont="1" applyBorder="1">
      <alignment/>
      <protection/>
    </xf>
    <xf numFmtId="0" fontId="10" fillId="0" borderId="9" xfId="0" applyFont="1" applyFill="1" applyBorder="1" applyAlignment="1">
      <alignment horizontal="left"/>
    </xf>
    <xf numFmtId="4" fontId="10" fillId="0" borderId="8" xfId="18" applyNumberFormat="1" applyFont="1" applyFill="1" applyBorder="1" applyAlignment="1">
      <alignment horizontal="left" vertical="center"/>
      <protection/>
    </xf>
    <xf numFmtId="0" fontId="8" fillId="2" borderId="10" xfId="18" applyFont="1" applyFill="1" applyBorder="1">
      <alignment/>
      <protection/>
    </xf>
    <xf numFmtId="0" fontId="10" fillId="2" borderId="11" xfId="18" applyFont="1" applyFill="1" applyBorder="1">
      <alignment/>
      <protection/>
    </xf>
    <xf numFmtId="0" fontId="8" fillId="2" borderId="12" xfId="0" applyFont="1" applyFill="1" applyBorder="1" applyAlignment="1">
      <alignment/>
    </xf>
    <xf numFmtId="4" fontId="8" fillId="2" borderId="11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0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0" fontId="8" fillId="0" borderId="1" xfId="18" applyFont="1" applyFill="1" applyBorder="1">
      <alignment/>
      <protection/>
    </xf>
    <xf numFmtId="0" fontId="10" fillId="0" borderId="2" xfId="18" applyFont="1" applyFill="1" applyBorder="1">
      <alignment/>
      <protection/>
    </xf>
    <xf numFmtId="0" fontId="10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0" fontId="10" fillId="0" borderId="13" xfId="18" applyFont="1" applyFill="1" applyBorder="1">
      <alignment/>
      <protection/>
    </xf>
    <xf numFmtId="0" fontId="10" fillId="0" borderId="14" xfId="18" applyFont="1" applyFill="1" applyBorder="1">
      <alignment/>
      <protection/>
    </xf>
    <xf numFmtId="0" fontId="8" fillId="0" borderId="14" xfId="0" applyFont="1" applyFill="1" applyBorder="1" applyAlignment="1">
      <alignment horizontal="left"/>
    </xf>
    <xf numFmtId="0" fontId="8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1" fillId="0" borderId="0" xfId="18" applyFont="1">
      <alignment/>
      <protection/>
    </xf>
    <xf numFmtId="0" fontId="10" fillId="3" borderId="15" xfId="18" applyFont="1" applyFill="1" applyBorder="1">
      <alignment/>
      <protection/>
    </xf>
    <xf numFmtId="0" fontId="8" fillId="3" borderId="16" xfId="18" applyFont="1" applyFill="1" applyBorder="1">
      <alignment/>
      <protection/>
    </xf>
    <xf numFmtId="0" fontId="8" fillId="3" borderId="17" xfId="18" applyFont="1" applyFill="1" applyBorder="1" applyAlignment="1">
      <alignment horizontal="center"/>
      <protection/>
    </xf>
    <xf numFmtId="4" fontId="10" fillId="3" borderId="16" xfId="18" applyNumberFormat="1" applyFont="1" applyFill="1" applyBorder="1" applyAlignment="1">
      <alignment horizontal="center" vertical="center"/>
      <protection/>
    </xf>
    <xf numFmtId="4" fontId="10" fillId="3" borderId="18" xfId="18" applyNumberFormat="1" applyFont="1" applyFill="1" applyBorder="1" applyAlignment="1">
      <alignment horizontal="center" vertical="center"/>
      <protection/>
    </xf>
    <xf numFmtId="0" fontId="8" fillId="4" borderId="10" xfId="18" applyFont="1" applyFill="1" applyBorder="1" applyAlignment="1">
      <alignment horizontal="center"/>
      <protection/>
    </xf>
    <xf numFmtId="0" fontId="10" fillId="4" borderId="11" xfId="18" applyFont="1" applyFill="1" applyBorder="1">
      <alignment/>
      <protection/>
    </xf>
    <xf numFmtId="0" fontId="8" fillId="4" borderId="12" xfId="18" applyFont="1" applyFill="1" applyBorder="1" applyAlignment="1">
      <alignment horizontal="left" wrapText="1"/>
      <protection/>
    </xf>
    <xf numFmtId="4" fontId="8" fillId="4" borderId="11" xfId="18" applyNumberFormat="1" applyFont="1" applyFill="1" applyBorder="1" applyAlignment="1">
      <alignment horizontal="center" vertical="center"/>
      <protection/>
    </xf>
    <xf numFmtId="4" fontId="8" fillId="4" borderId="19" xfId="18" applyNumberFormat="1" applyFont="1" applyFill="1" applyBorder="1" applyAlignment="1">
      <alignment horizontal="center" vertical="center"/>
      <protection/>
    </xf>
    <xf numFmtId="49" fontId="10" fillId="0" borderId="20" xfId="18" applyNumberFormat="1" applyFont="1" applyFill="1" applyBorder="1" applyAlignment="1">
      <alignment horizontal="center" vertical="center" wrapText="1"/>
      <protection/>
    </xf>
    <xf numFmtId="4" fontId="10" fillId="0" borderId="20" xfId="18" applyNumberFormat="1" applyFont="1" applyFill="1" applyBorder="1" applyAlignment="1">
      <alignment horizontal="center" vertical="center"/>
      <protection/>
    </xf>
    <xf numFmtId="49" fontId="10" fillId="0" borderId="4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0" fillId="0" borderId="4" xfId="18" applyFont="1" applyFill="1" applyBorder="1" applyAlignment="1">
      <alignment horizontal="left" wrapText="1"/>
      <protection/>
    </xf>
    <xf numFmtId="0" fontId="10" fillId="0" borderId="4" xfId="0" applyFont="1" applyFill="1" applyBorder="1" applyAlignment="1">
      <alignment vertical="center" wrapText="1"/>
    </xf>
    <xf numFmtId="4" fontId="10" fillId="0" borderId="4" xfId="18" applyNumberFormat="1" applyFont="1" applyFill="1" applyBorder="1" applyAlignment="1">
      <alignment horizontal="center" vertical="center" wrapText="1"/>
      <protection/>
    </xf>
    <xf numFmtId="0" fontId="10" fillId="0" borderId="6" xfId="18" applyNumberFormat="1" applyFont="1" applyFill="1" applyBorder="1" applyAlignment="1">
      <alignment horizontal="center" vertical="center" wrapText="1"/>
      <protection/>
    </xf>
    <xf numFmtId="0" fontId="10" fillId="0" borderId="4" xfId="0" applyFont="1" applyFill="1" applyBorder="1" applyAlignment="1">
      <alignment horizontal="left" vertical="top" wrapText="1"/>
    </xf>
    <xf numFmtId="0" fontId="10" fillId="0" borderId="6" xfId="18" applyNumberFormat="1" applyFont="1" applyFill="1" applyBorder="1" applyAlignment="1">
      <alignment horizontal="center" vertical="center"/>
      <protection/>
    </xf>
    <xf numFmtId="0" fontId="10" fillId="0" borderId="4" xfId="18" applyFont="1" applyFill="1" applyBorder="1" applyAlignment="1">
      <alignment wrapText="1"/>
      <protection/>
    </xf>
    <xf numFmtId="0" fontId="10" fillId="0" borderId="4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/>
    </xf>
    <xf numFmtId="49" fontId="10" fillId="0" borderId="0" xfId="18" applyNumberFormat="1" applyFont="1" applyAlignment="1">
      <alignment horizontal="center"/>
      <protection/>
    </xf>
    <xf numFmtId="0" fontId="10" fillId="0" borderId="4" xfId="0" applyFont="1" applyFill="1" applyBorder="1" applyAlignment="1">
      <alignment vertical="top" wrapText="1"/>
    </xf>
    <xf numFmtId="4" fontId="10" fillId="0" borderId="8" xfId="18" applyNumberFormat="1" applyFont="1" applyFill="1" applyBorder="1" applyAlignment="1">
      <alignment horizontal="center" vertical="center"/>
      <protection/>
    </xf>
    <xf numFmtId="4" fontId="10" fillId="0" borderId="21" xfId="18" applyNumberFormat="1" applyFont="1" applyFill="1" applyBorder="1" applyAlignment="1">
      <alignment horizontal="center" vertical="center"/>
      <protection/>
    </xf>
    <xf numFmtId="0" fontId="8" fillId="4" borderId="10" xfId="18" applyFont="1" applyFill="1" applyBorder="1" applyAlignment="1">
      <alignment horizontal="center" vertical="center" wrapText="1"/>
      <protection/>
    </xf>
    <xf numFmtId="0" fontId="10" fillId="0" borderId="22" xfId="18" applyNumberFormat="1" applyFont="1" applyFill="1" applyBorder="1" applyAlignment="1">
      <alignment horizontal="center" vertical="center"/>
      <protection/>
    </xf>
    <xf numFmtId="49" fontId="10" fillId="0" borderId="4" xfId="18" applyNumberFormat="1" applyFont="1" applyBorder="1" applyAlignment="1">
      <alignment horizontal="center"/>
      <protection/>
    </xf>
    <xf numFmtId="49" fontId="10" fillId="0" borderId="8" xfId="18" applyNumberFormat="1" applyFont="1" applyBorder="1" applyAlignment="1">
      <alignment horizontal="center"/>
      <protection/>
    </xf>
    <xf numFmtId="0" fontId="10" fillId="0" borderId="23" xfId="18" applyNumberFormat="1" applyFont="1" applyFill="1" applyBorder="1" applyAlignment="1">
      <alignment horizontal="center" vertical="center"/>
      <protection/>
    </xf>
    <xf numFmtId="0" fontId="5" fillId="0" borderId="8" xfId="18" applyFont="1" applyBorder="1">
      <alignment/>
      <protection/>
    </xf>
    <xf numFmtId="0" fontId="10" fillId="0" borderId="23" xfId="18" applyNumberFormat="1" applyFont="1" applyBorder="1" applyAlignment="1">
      <alignment horizontal="center"/>
      <protection/>
    </xf>
    <xf numFmtId="0" fontId="8" fillId="4" borderId="12" xfId="18" applyFont="1" applyFill="1" applyBorder="1" applyAlignment="1">
      <alignment horizontal="left" vertical="top" wrapText="1"/>
      <protection/>
    </xf>
    <xf numFmtId="0" fontId="10" fillId="0" borderId="24" xfId="18" applyNumberFormat="1" applyFont="1" applyFill="1" applyBorder="1" applyAlignment="1">
      <alignment horizontal="center" vertical="center"/>
      <protection/>
    </xf>
    <xf numFmtId="4" fontId="8" fillId="4" borderId="25" xfId="18" applyNumberFormat="1" applyFont="1" applyFill="1" applyBorder="1" applyAlignment="1">
      <alignment horizontal="center" vertical="center"/>
      <protection/>
    </xf>
    <xf numFmtId="49" fontId="10" fillId="0" borderId="26" xfId="18" applyNumberFormat="1" applyFont="1" applyFill="1" applyBorder="1" applyAlignment="1">
      <alignment horizontal="center" vertical="center" wrapText="1"/>
      <protection/>
    </xf>
    <xf numFmtId="0" fontId="10" fillId="0" borderId="27" xfId="18" applyNumberFormat="1" applyFont="1" applyFill="1" applyBorder="1" applyAlignment="1">
      <alignment horizontal="center" vertical="center"/>
      <protection/>
    </xf>
    <xf numFmtId="0" fontId="10" fillId="0" borderId="0" xfId="18" applyNumberFormat="1" applyFont="1" applyFill="1" applyBorder="1" applyAlignment="1">
      <alignment horizontal="center" vertical="center"/>
      <protection/>
    </xf>
    <xf numFmtId="171" fontId="10" fillId="0" borderId="8" xfId="23" applyFont="1" applyFill="1" applyBorder="1" applyAlignment="1">
      <alignment horizontal="center" vertical="center"/>
    </xf>
    <xf numFmtId="0" fontId="10" fillId="0" borderId="23" xfId="23" applyNumberFormat="1" applyFont="1" applyFill="1" applyBorder="1" applyAlignment="1">
      <alignment horizontal="center" vertical="center"/>
    </xf>
    <xf numFmtId="16" fontId="8" fillId="3" borderId="10" xfId="18" applyNumberFormat="1" applyFont="1" applyFill="1" applyBorder="1" applyAlignment="1">
      <alignment horizontal="center"/>
      <protection/>
    </xf>
    <xf numFmtId="0" fontId="10" fillId="3" borderId="11" xfId="18" applyFont="1" applyFill="1" applyBorder="1">
      <alignment/>
      <protection/>
    </xf>
    <xf numFmtId="0" fontId="13" fillId="3" borderId="12" xfId="18" applyFont="1" applyFill="1" applyBorder="1" applyAlignment="1">
      <alignment horizontal="left" vertical="center" wrapText="1"/>
      <protection/>
    </xf>
    <xf numFmtId="4" fontId="8" fillId="3" borderId="11" xfId="18" applyNumberFormat="1" applyFont="1" applyFill="1" applyBorder="1" applyAlignment="1">
      <alignment horizontal="center" vertical="center"/>
      <protection/>
    </xf>
    <xf numFmtId="4" fontId="8" fillId="3" borderId="19" xfId="18" applyNumberFormat="1" applyFont="1" applyFill="1" applyBorder="1" applyAlignment="1">
      <alignment horizontal="center" vertical="center"/>
      <protection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0" fontId="5" fillId="0" borderId="28" xfId="18" applyFont="1" applyBorder="1">
      <alignment/>
      <protection/>
    </xf>
    <xf numFmtId="0" fontId="9" fillId="0" borderId="20" xfId="0" applyFont="1" applyFill="1" applyBorder="1" applyAlignment="1">
      <alignment horizontal="center" vertical="center" wrapText="1"/>
    </xf>
    <xf numFmtId="4" fontId="8" fillId="2" borderId="19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0" fillId="0" borderId="20" xfId="18" applyNumberFormat="1" applyFont="1" applyBorder="1" applyAlignment="1">
      <alignment horizontal="center"/>
      <protection/>
    </xf>
    <xf numFmtId="0" fontId="10" fillId="0" borderId="4" xfId="18" applyNumberFormat="1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4" borderId="11" xfId="18" applyFont="1" applyFill="1" applyBorder="1">
      <alignment/>
      <protection/>
    </xf>
    <xf numFmtId="0" fontId="6" fillId="0" borderId="8" xfId="18" applyFont="1" applyBorder="1" applyAlignment="1">
      <alignment horizontal="center"/>
      <protection/>
    </xf>
    <xf numFmtId="0" fontId="10" fillId="0" borderId="4" xfId="0" applyFont="1" applyFill="1" applyBorder="1" applyAlignment="1">
      <alignment horizontal="left" vertical="center" wrapText="1"/>
    </xf>
    <xf numFmtId="0" fontId="8" fillId="4" borderId="29" xfId="18" applyFont="1" applyFill="1" applyBorder="1" applyAlignment="1">
      <alignment horizontal="center" vertical="center" wrapText="1"/>
      <protection/>
    </xf>
    <xf numFmtId="0" fontId="6" fillId="4" borderId="10" xfId="18" applyFont="1" applyFill="1" applyBorder="1">
      <alignment/>
      <protection/>
    </xf>
    <xf numFmtId="49" fontId="10" fillId="0" borderId="4" xfId="18" applyNumberFormat="1" applyFont="1" applyBorder="1" applyAlignment="1">
      <alignment horizontal="center" vertical="center" wrapText="1"/>
      <protection/>
    </xf>
    <xf numFmtId="4" fontId="8" fillId="0" borderId="20" xfId="18" applyNumberFormat="1" applyFont="1" applyFill="1" applyBorder="1" applyAlignment="1">
      <alignment horizontal="center" vertical="center"/>
      <protection/>
    </xf>
    <xf numFmtId="49" fontId="10" fillId="0" borderId="20" xfId="18" applyNumberFormat="1" applyFont="1" applyFill="1" applyBorder="1" applyAlignment="1">
      <alignment horizontal="center" vertical="center"/>
      <protection/>
    </xf>
    <xf numFmtId="0" fontId="10" fillId="0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/>
    </xf>
    <xf numFmtId="4" fontId="10" fillId="5" borderId="4" xfId="18" applyNumberFormat="1" applyFont="1" applyFill="1" applyBorder="1" applyAlignment="1">
      <alignment horizontal="center" vertical="center"/>
      <protection/>
    </xf>
    <xf numFmtId="0" fontId="10" fillId="5" borderId="4" xfId="0" applyFont="1" applyFill="1" applyBorder="1" applyAlignment="1">
      <alignment horizontal="left" vertical="top" wrapText="1"/>
    </xf>
    <xf numFmtId="0" fontId="14" fillId="0" borderId="2" xfId="18" applyFont="1" applyBorder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4" fontId="10" fillId="5" borderId="8" xfId="18" applyNumberFormat="1" applyFont="1" applyFill="1" applyBorder="1" applyAlignment="1">
      <alignment horizontal="center" vertical="center"/>
      <protection/>
    </xf>
    <xf numFmtId="4" fontId="10" fillId="5" borderId="21" xfId="18" applyNumberFormat="1" applyFont="1" applyFill="1" applyBorder="1" applyAlignment="1">
      <alignment horizontal="center" vertical="center"/>
      <protection/>
    </xf>
    <xf numFmtId="189" fontId="10" fillId="6" borderId="4" xfId="23" applyNumberFormat="1" applyFont="1" applyFill="1" applyBorder="1" applyAlignment="1">
      <alignment horizontal="center" vertical="center"/>
    </xf>
    <xf numFmtId="189" fontId="10" fillId="0" borderId="6" xfId="21" applyNumberFormat="1" applyFont="1" applyBorder="1" applyAlignment="1">
      <alignment horizontal="center" vertical="center"/>
    </xf>
    <xf numFmtId="189" fontId="10" fillId="0" borderId="4" xfId="21" applyNumberFormat="1" applyFont="1" applyFill="1" applyBorder="1" applyAlignment="1">
      <alignment horizontal="center" vertical="center" wrapText="1"/>
    </xf>
    <xf numFmtId="189" fontId="8" fillId="2" borderId="4" xfId="23" applyNumberFormat="1" applyFont="1" applyFill="1" applyBorder="1" applyAlignment="1">
      <alignment horizontal="center" vertical="center"/>
    </xf>
    <xf numFmtId="189" fontId="8" fillId="2" borderId="6" xfId="21" applyNumberFormat="1" applyFont="1" applyFill="1" applyBorder="1" applyAlignment="1">
      <alignment horizontal="center" vertical="center"/>
    </xf>
    <xf numFmtId="189" fontId="10" fillId="6" borderId="8" xfId="23" applyNumberFormat="1" applyFont="1" applyFill="1" applyBorder="1" applyAlignment="1">
      <alignment horizontal="center" vertical="center"/>
    </xf>
    <xf numFmtId="189" fontId="10" fillId="0" borderId="23" xfId="21" applyNumberFormat="1" applyFont="1" applyBorder="1" applyAlignment="1">
      <alignment horizontal="center" vertical="center"/>
    </xf>
    <xf numFmtId="189" fontId="8" fillId="2" borderId="30" xfId="23" applyNumberFormat="1" applyFont="1" applyFill="1" applyBorder="1" applyAlignment="1">
      <alignment horizontal="center" vertical="center"/>
    </xf>
    <xf numFmtId="189" fontId="8" fillId="2" borderId="31" xfId="21" applyNumberFormat="1" applyFont="1" applyFill="1" applyBorder="1" applyAlignment="1">
      <alignment horizontal="center" vertical="center"/>
    </xf>
    <xf numFmtId="189" fontId="8" fillId="0" borderId="32" xfId="23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2" xfId="23" applyNumberFormat="1" applyFont="1" applyFill="1" applyBorder="1" applyAlignment="1">
      <alignment horizontal="center" vertical="center"/>
    </xf>
    <xf numFmtId="189" fontId="10" fillId="0" borderId="33" xfId="21" applyNumberFormat="1" applyFont="1" applyBorder="1" applyAlignment="1">
      <alignment horizontal="center" vertical="center"/>
    </xf>
    <xf numFmtId="189" fontId="10" fillId="0" borderId="14" xfId="18" applyNumberFormat="1" applyFont="1" applyFill="1" applyBorder="1" applyAlignment="1">
      <alignment horizontal="center"/>
      <protection/>
    </xf>
    <xf numFmtId="189" fontId="8" fillId="0" borderId="34" xfId="0" applyNumberFormat="1" applyFont="1" applyFill="1" applyBorder="1" applyAlignment="1">
      <alignment horizontal="center"/>
    </xf>
    <xf numFmtId="189" fontId="8" fillId="0" borderId="32" xfId="23" applyNumberFormat="1" applyFont="1" applyBorder="1" applyAlignment="1">
      <alignment horizontal="center" vertical="center"/>
    </xf>
    <xf numFmtId="189" fontId="10" fillId="0" borderId="0" xfId="18" applyNumberFormat="1" applyFont="1" applyFill="1" applyBorder="1" applyAlignment="1">
      <alignment horizontal="center" vertical="center"/>
      <protection/>
    </xf>
    <xf numFmtId="189" fontId="8" fillId="3" borderId="18" xfId="23" applyNumberFormat="1" applyFont="1" applyFill="1" applyBorder="1" applyAlignment="1">
      <alignment horizontal="center" vertical="center"/>
    </xf>
    <xf numFmtId="189" fontId="8" fillId="3" borderId="35" xfId="18" applyNumberFormat="1" applyFont="1" applyFill="1" applyBorder="1" applyAlignment="1">
      <alignment horizontal="center" vertical="center"/>
      <protection/>
    </xf>
    <xf numFmtId="189" fontId="8" fillId="4" borderId="19" xfId="23" applyNumberFormat="1" applyFont="1" applyFill="1" applyBorder="1" applyAlignment="1">
      <alignment horizontal="center" vertical="center"/>
    </xf>
    <xf numFmtId="189" fontId="10" fillId="0" borderId="4" xfId="0" applyNumberFormat="1" applyFont="1" applyFill="1" applyBorder="1" applyAlignment="1">
      <alignment horizontal="center"/>
    </xf>
    <xf numFmtId="189" fontId="10" fillId="0" borderId="22" xfId="18" applyNumberFormat="1" applyFont="1" applyFill="1" applyBorder="1" applyAlignment="1">
      <alignment horizontal="center" vertical="center"/>
      <protection/>
    </xf>
    <xf numFmtId="189" fontId="10" fillId="0" borderId="6" xfId="18" applyNumberFormat="1" applyFont="1" applyFill="1" applyBorder="1" applyAlignment="1">
      <alignment horizontal="center" vertical="center"/>
      <protection/>
    </xf>
    <xf numFmtId="189" fontId="10" fillId="0" borderId="4" xfId="23" applyNumberFormat="1" applyFont="1" applyFill="1" applyBorder="1" applyAlignment="1">
      <alignment horizontal="center" vertical="center"/>
    </xf>
    <xf numFmtId="189" fontId="10" fillId="0" borderId="4" xfId="0" applyNumberFormat="1" applyFont="1" applyFill="1" applyBorder="1" applyAlignment="1">
      <alignment horizontal="center" vertical="center" wrapText="1"/>
    </xf>
    <xf numFmtId="189" fontId="10" fillId="0" borderId="4" xfId="0" applyNumberFormat="1" applyFont="1" applyFill="1" applyBorder="1" applyAlignment="1">
      <alignment horizontal="center" vertical="center" wrapText="1"/>
    </xf>
    <xf numFmtId="189" fontId="10" fillId="0" borderId="4" xfId="18" applyNumberFormat="1" applyFont="1" applyBorder="1" applyAlignment="1">
      <alignment horizontal="center"/>
      <protection/>
    </xf>
    <xf numFmtId="189" fontId="10" fillId="0" borderId="23" xfId="18" applyNumberFormat="1" applyFont="1" applyFill="1" applyBorder="1" applyAlignment="1">
      <alignment horizontal="center" vertical="center"/>
      <protection/>
    </xf>
    <xf numFmtId="189" fontId="8" fillId="0" borderId="20" xfId="23" applyNumberFormat="1" applyFont="1" applyFill="1" applyBorder="1" applyAlignment="1">
      <alignment horizontal="center" vertical="center"/>
    </xf>
    <xf numFmtId="189" fontId="10" fillId="0" borderId="24" xfId="18" applyNumberFormat="1" applyFont="1" applyFill="1" applyBorder="1" applyAlignment="1">
      <alignment horizontal="center" vertical="center"/>
      <protection/>
    </xf>
    <xf numFmtId="189" fontId="8" fillId="4" borderId="36" xfId="23" applyNumberFormat="1" applyFont="1" applyFill="1" applyBorder="1" applyAlignment="1">
      <alignment horizontal="center" vertical="center"/>
    </xf>
    <xf numFmtId="189" fontId="8" fillId="4" borderId="31" xfId="23" applyNumberFormat="1" applyFont="1" applyFill="1" applyBorder="1" applyAlignment="1">
      <alignment horizontal="center" vertical="center"/>
    </xf>
    <xf numFmtId="189" fontId="8" fillId="3" borderId="19" xfId="23" applyNumberFormat="1" applyFont="1" applyFill="1" applyBorder="1" applyAlignment="1">
      <alignment horizontal="center" vertical="center"/>
    </xf>
    <xf numFmtId="4" fontId="10" fillId="0" borderId="4" xfId="21" applyNumberFormat="1" applyFont="1" applyBorder="1" applyAlignment="1">
      <alignment horizontal="center" vertical="center"/>
    </xf>
    <xf numFmtId="4" fontId="8" fillId="2" borderId="4" xfId="21" applyNumberFormat="1" applyFont="1" applyFill="1" applyBorder="1" applyAlignment="1">
      <alignment horizontal="center" vertical="center"/>
    </xf>
    <xf numFmtId="4" fontId="10" fillId="0" borderId="8" xfId="21" applyNumberFormat="1" applyFont="1" applyBorder="1" applyAlignment="1">
      <alignment horizontal="center" vertical="center"/>
    </xf>
    <xf numFmtId="4" fontId="10" fillId="0" borderId="21" xfId="21" applyNumberFormat="1" applyFont="1" applyFill="1" applyBorder="1" applyAlignment="1">
      <alignment horizontal="center" vertical="center"/>
    </xf>
    <xf numFmtId="4" fontId="10" fillId="0" borderId="2" xfId="21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/>
    </xf>
    <xf numFmtId="4" fontId="8" fillId="0" borderId="21" xfId="23" applyNumberFormat="1" applyFont="1" applyFill="1" applyBorder="1" applyAlignment="1">
      <alignment horizontal="center" vertical="center"/>
    </xf>
    <xf numFmtId="4" fontId="10" fillId="3" borderId="16" xfId="23" applyNumberFormat="1" applyFont="1" applyFill="1" applyBorder="1" applyAlignment="1">
      <alignment horizontal="center" vertical="center"/>
    </xf>
    <xf numFmtId="4" fontId="8" fillId="4" borderId="30" xfId="21" applyNumberFormat="1" applyFont="1" applyFill="1" applyBorder="1" applyAlignment="1">
      <alignment horizontal="center" vertical="center"/>
    </xf>
    <xf numFmtId="4" fontId="10" fillId="0" borderId="20" xfId="21" applyNumberFormat="1" applyFont="1" applyFill="1" applyBorder="1" applyAlignment="1">
      <alignment horizontal="center" vertical="center"/>
    </xf>
    <xf numFmtId="4" fontId="10" fillId="0" borderId="4" xfId="21" applyNumberFormat="1" applyFont="1" applyFill="1" applyBorder="1" applyAlignment="1">
      <alignment horizontal="center" vertical="center"/>
    </xf>
    <xf numFmtId="4" fontId="10" fillId="0" borderId="8" xfId="21" applyNumberFormat="1" applyFont="1" applyFill="1" applyBorder="1" applyAlignment="1">
      <alignment horizontal="center" vertical="center"/>
    </xf>
    <xf numFmtId="4" fontId="8" fillId="0" borderId="4" xfId="21" applyNumberFormat="1" applyFont="1" applyFill="1" applyBorder="1" applyAlignment="1">
      <alignment horizontal="center" vertical="center"/>
    </xf>
    <xf numFmtId="4" fontId="8" fillId="3" borderId="30" xfId="21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75" zoomScaleNormal="75" zoomScaleSheetLayoutView="75" workbookViewId="0" topLeftCell="A44">
      <selection activeCell="C50" sqref="C50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61" customWidth="1"/>
    <col min="7" max="7" width="25.140625" style="1" customWidth="1"/>
    <col min="8" max="8" width="15.28125" style="1" customWidth="1"/>
    <col min="9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23" t="s">
        <v>0</v>
      </c>
      <c r="B4" s="123"/>
      <c r="C4" s="123"/>
      <c r="D4" s="123"/>
      <c r="E4" s="123"/>
      <c r="F4" s="123"/>
      <c r="G4" s="123"/>
      <c r="H4" s="123"/>
    </row>
    <row r="5" spans="1:8" ht="40.5" customHeight="1">
      <c r="A5" s="124" t="s">
        <v>92</v>
      </c>
      <c r="B5" s="124"/>
      <c r="C5" s="124"/>
      <c r="D5" s="124"/>
      <c r="E5" s="124"/>
      <c r="F5" s="124"/>
      <c r="G5" s="124"/>
      <c r="H5" s="124"/>
    </row>
    <row r="6" spans="3:8" ht="19.5" thickBot="1">
      <c r="C6" s="6"/>
      <c r="F6" s="3"/>
      <c r="G6" s="7"/>
      <c r="H6" s="103" t="s">
        <v>84</v>
      </c>
    </row>
    <row r="7" spans="1:8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74" t="s">
        <v>95</v>
      </c>
      <c r="H7" s="104" t="s">
        <v>98</v>
      </c>
    </row>
    <row r="8" spans="1:8" ht="54" customHeight="1">
      <c r="A8" s="12"/>
      <c r="B8" s="13"/>
      <c r="C8" s="14" t="s">
        <v>7</v>
      </c>
      <c r="D8" s="13"/>
      <c r="E8" s="13"/>
      <c r="F8" s="15"/>
      <c r="G8" s="16"/>
      <c r="H8" s="17"/>
    </row>
    <row r="9" spans="1:8" ht="37.5">
      <c r="A9" s="18"/>
      <c r="B9" s="19"/>
      <c r="C9" s="20" t="s">
        <v>96</v>
      </c>
      <c r="D9" s="21"/>
      <c r="E9" s="21"/>
      <c r="F9" s="127">
        <v>50700</v>
      </c>
      <c r="G9" s="128">
        <v>30463.42</v>
      </c>
      <c r="H9" s="160">
        <f>SUM(G9/F9)</f>
        <v>0.6008564102564102</v>
      </c>
    </row>
    <row r="10" spans="1:8" ht="18.75" customHeight="1">
      <c r="A10" s="18"/>
      <c r="B10" s="19"/>
      <c r="C10" s="22" t="s">
        <v>97</v>
      </c>
      <c r="D10" s="21"/>
      <c r="E10" s="21"/>
      <c r="F10" s="127">
        <v>8700000</v>
      </c>
      <c r="G10" s="129">
        <v>5294239.07</v>
      </c>
      <c r="H10" s="160">
        <f>SUM(G10/F10)</f>
        <v>0.6085332264367816</v>
      </c>
    </row>
    <row r="11" spans="1:8" s="25" customFormat="1" ht="18.75">
      <c r="A11" s="12"/>
      <c r="B11" s="13"/>
      <c r="C11" s="23" t="s">
        <v>8</v>
      </c>
      <c r="D11" s="24"/>
      <c r="E11" s="24"/>
      <c r="F11" s="130">
        <f>SUM(F9:F10)</f>
        <v>8750700</v>
      </c>
      <c r="G11" s="131">
        <f>SUM(G9:G10)</f>
        <v>5324702.49</v>
      </c>
      <c r="H11" s="161">
        <f>SUM(G11/F11)</f>
        <v>0.6084887483287051</v>
      </c>
    </row>
    <row r="12" spans="1:8" ht="19.5" thickBot="1">
      <c r="A12" s="26"/>
      <c r="B12" s="27"/>
      <c r="C12" s="28" t="s">
        <v>93</v>
      </c>
      <c r="D12" s="29"/>
      <c r="E12" s="29"/>
      <c r="F12" s="132">
        <v>10716673.59</v>
      </c>
      <c r="G12" s="133"/>
      <c r="H12" s="162"/>
    </row>
    <row r="13" spans="1:8" ht="19.5" thickBot="1">
      <c r="A13" s="30"/>
      <c r="B13" s="31"/>
      <c r="C13" s="32" t="s">
        <v>9</v>
      </c>
      <c r="D13" s="33"/>
      <c r="E13" s="105"/>
      <c r="F13" s="134">
        <f>F11+F12</f>
        <v>19467373.59</v>
      </c>
      <c r="G13" s="135">
        <f>SUM(G11)</f>
        <v>5324702.49</v>
      </c>
      <c r="H13" s="161">
        <f>SUM(G13/F13)</f>
        <v>0.2735193047682197</v>
      </c>
    </row>
    <row r="14" spans="1:8" ht="12.75" customHeight="1" hidden="1" thickBot="1">
      <c r="A14" s="34"/>
      <c r="B14" s="35"/>
      <c r="C14" s="36"/>
      <c r="D14" s="37"/>
      <c r="E14" s="37"/>
      <c r="F14" s="136"/>
      <c r="G14" s="137"/>
      <c r="H14" s="163"/>
    </row>
    <row r="15" spans="1:8" ht="19.5" customHeight="1" hidden="1">
      <c r="A15" s="38"/>
      <c r="B15" s="39"/>
      <c r="C15" s="40" t="s">
        <v>10</v>
      </c>
      <c r="D15" s="41"/>
      <c r="E15" s="41"/>
      <c r="F15" s="138"/>
      <c r="G15" s="139"/>
      <c r="H15" s="164"/>
    </row>
    <row r="16" spans="1:8" s="25" customFormat="1" ht="23.25" customHeight="1" thickBot="1">
      <c r="A16" s="42"/>
      <c r="B16" s="43"/>
      <c r="C16" s="44" t="s">
        <v>11</v>
      </c>
      <c r="D16" s="43"/>
      <c r="E16" s="43"/>
      <c r="F16" s="140"/>
      <c r="G16" s="141">
        <f>G11+F12-G55</f>
        <v>13263106.879999999</v>
      </c>
      <c r="H16" s="165"/>
    </row>
    <row r="17" spans="1:8" s="47" customFormat="1" ht="18.75" customHeight="1" hidden="1" thickBot="1">
      <c r="A17" s="45"/>
      <c r="B17" s="45"/>
      <c r="C17" s="46"/>
      <c r="D17" s="37"/>
      <c r="E17" s="37"/>
      <c r="F17" s="142"/>
      <c r="G17" s="143"/>
      <c r="H17" s="166"/>
    </row>
    <row r="18" spans="1:8" s="47" customFormat="1" ht="19.5" thickBot="1">
      <c r="A18" s="48"/>
      <c r="B18" s="49"/>
      <c r="C18" s="50" t="s">
        <v>12</v>
      </c>
      <c r="D18" s="51"/>
      <c r="E18" s="52"/>
      <c r="F18" s="144"/>
      <c r="G18" s="145"/>
      <c r="H18" s="167"/>
    </row>
    <row r="19" spans="1:8" ht="35.25" customHeight="1" thickBot="1">
      <c r="A19" s="53" t="s">
        <v>13</v>
      </c>
      <c r="B19" s="54"/>
      <c r="C19" s="55" t="s">
        <v>14</v>
      </c>
      <c r="D19" s="56"/>
      <c r="E19" s="57"/>
      <c r="F19" s="146">
        <f>SUM(F20:F34)</f>
        <v>10544375</v>
      </c>
      <c r="G19" s="146">
        <f>SUM(G20:G28)</f>
        <v>1875048.8800000001</v>
      </c>
      <c r="H19" s="168">
        <f aca="true" t="shared" si="0" ref="H19:H41">SUM(G19/F19)</f>
        <v>0.17782456333353092</v>
      </c>
    </row>
    <row r="20" spans="1:8" ht="38.25" thickBot="1">
      <c r="A20" s="60" t="s">
        <v>15</v>
      </c>
      <c r="B20" s="106" t="s">
        <v>94</v>
      </c>
      <c r="C20" s="62" t="s">
        <v>16</v>
      </c>
      <c r="D20" s="59"/>
      <c r="E20" s="107">
        <v>2240</v>
      </c>
      <c r="F20" s="147">
        <f>50000</f>
        <v>50000</v>
      </c>
      <c r="G20" s="148">
        <f>4242+4260.18+4302.6+4242+4302.6</f>
        <v>21349.379999999997</v>
      </c>
      <c r="H20" s="169">
        <f t="shared" si="0"/>
        <v>0.42698759999999997</v>
      </c>
    </row>
    <row r="21" spans="1:8" ht="59.25" customHeight="1" thickBot="1">
      <c r="A21" s="60" t="s">
        <v>17</v>
      </c>
      <c r="B21" s="106" t="s">
        <v>94</v>
      </c>
      <c r="C21" s="62" t="s">
        <v>61</v>
      </c>
      <c r="D21" s="21"/>
      <c r="E21" s="108">
        <v>2240</v>
      </c>
      <c r="F21" s="147">
        <v>552375</v>
      </c>
      <c r="G21" s="149">
        <f>368250+18863.2+4233+33548.5+17721</f>
        <v>442615.7</v>
      </c>
      <c r="H21" s="170">
        <f t="shared" si="0"/>
        <v>0.8012956777551482</v>
      </c>
    </row>
    <row r="22" spans="1:8" ht="75.75" thickBot="1">
      <c r="A22" s="60" t="s">
        <v>18</v>
      </c>
      <c r="B22" s="106" t="s">
        <v>94</v>
      </c>
      <c r="C22" s="63" t="s">
        <v>62</v>
      </c>
      <c r="D22" s="64" t="s">
        <v>19</v>
      </c>
      <c r="E22" s="65">
        <v>2240</v>
      </c>
      <c r="F22" s="147">
        <f>2510000+1000000</f>
        <v>3510000</v>
      </c>
      <c r="G22" s="149">
        <f>135300+93170+29700+65030+98050+91800+46850+99400+72000+26946+33250+67025+11400+60300+96719+41760+14820+82035+174590+4530</f>
        <v>1344675</v>
      </c>
      <c r="H22" s="170">
        <f t="shared" si="0"/>
        <v>0.3830982905982906</v>
      </c>
    </row>
    <row r="23" spans="1:8" ht="38.25" thickBot="1">
      <c r="A23" s="60" t="s">
        <v>20</v>
      </c>
      <c r="B23" s="106" t="s">
        <v>94</v>
      </c>
      <c r="C23" s="69" t="s">
        <v>63</v>
      </c>
      <c r="D23" s="21"/>
      <c r="E23" s="67">
        <v>2240</v>
      </c>
      <c r="F23" s="147">
        <v>400000</v>
      </c>
      <c r="G23" s="149">
        <f>28270+38138.8</f>
        <v>66408.8</v>
      </c>
      <c r="H23" s="170">
        <f t="shared" si="0"/>
        <v>0.166022</v>
      </c>
    </row>
    <row r="24" spans="1:8" ht="19.5" thickBot="1">
      <c r="A24" s="60" t="s">
        <v>21</v>
      </c>
      <c r="B24" s="106" t="s">
        <v>94</v>
      </c>
      <c r="C24" s="69" t="s">
        <v>22</v>
      </c>
      <c r="D24" s="21"/>
      <c r="E24" s="67">
        <v>2240</v>
      </c>
      <c r="F24" s="150">
        <v>282000</v>
      </c>
      <c r="G24" s="149"/>
      <c r="H24" s="170"/>
    </row>
    <row r="25" spans="1:8" ht="37.5">
      <c r="A25" s="60" t="s">
        <v>23</v>
      </c>
      <c r="B25" s="106" t="s">
        <v>94</v>
      </c>
      <c r="C25" s="68" t="s">
        <v>24</v>
      </c>
      <c r="D25" s="21" t="s">
        <v>25</v>
      </c>
      <c r="E25" s="67">
        <v>2240</v>
      </c>
      <c r="F25" s="150">
        <v>300000</v>
      </c>
      <c r="G25" s="149"/>
      <c r="H25" s="170"/>
    </row>
    <row r="26" spans="1:8" ht="75">
      <c r="A26" s="60" t="s">
        <v>26</v>
      </c>
      <c r="B26" s="109"/>
      <c r="C26" s="69" t="s">
        <v>64</v>
      </c>
      <c r="D26" s="119"/>
      <c r="E26" s="70">
        <v>3122</v>
      </c>
      <c r="F26" s="151">
        <v>1040000</v>
      </c>
      <c r="G26" s="149"/>
      <c r="H26" s="170"/>
    </row>
    <row r="27" spans="1:8" ht="37.5">
      <c r="A27" s="60" t="s">
        <v>27</v>
      </c>
      <c r="B27" s="109"/>
      <c r="C27" s="69" t="s">
        <v>85</v>
      </c>
      <c r="D27" s="119"/>
      <c r="E27" s="70">
        <v>3122</v>
      </c>
      <c r="F27" s="151">
        <v>790000</v>
      </c>
      <c r="G27" s="149"/>
      <c r="H27" s="170"/>
    </row>
    <row r="28" spans="1:8" ht="37.5">
      <c r="A28" s="60" t="s">
        <v>28</v>
      </c>
      <c r="B28" s="109"/>
      <c r="C28" s="69" t="s">
        <v>86</v>
      </c>
      <c r="D28" s="120"/>
      <c r="E28" s="70">
        <v>3122</v>
      </c>
      <c r="F28" s="151">
        <v>2000000</v>
      </c>
      <c r="G28" s="149"/>
      <c r="H28" s="170"/>
    </row>
    <row r="29" spans="1:8" ht="37.5">
      <c r="A29" s="60" t="s">
        <v>31</v>
      </c>
      <c r="B29" s="109"/>
      <c r="C29" s="69" t="s">
        <v>87</v>
      </c>
      <c r="D29" s="120"/>
      <c r="E29" s="70">
        <v>3122</v>
      </c>
      <c r="F29" s="151">
        <v>1120000</v>
      </c>
      <c r="G29" s="149"/>
      <c r="H29" s="170"/>
    </row>
    <row r="30" spans="1:8" ht="38.25" thickBot="1">
      <c r="A30" s="60" t="s">
        <v>33</v>
      </c>
      <c r="B30" s="109"/>
      <c r="C30" s="69" t="s">
        <v>88</v>
      </c>
      <c r="D30" s="120" t="s">
        <v>29</v>
      </c>
      <c r="E30" s="70">
        <v>3110</v>
      </c>
      <c r="F30" s="151">
        <v>500000</v>
      </c>
      <c r="G30" s="149"/>
      <c r="H30" s="170"/>
    </row>
    <row r="31" spans="1:8" ht="38.25" hidden="1" thickBot="1">
      <c r="A31" s="60" t="s">
        <v>35</v>
      </c>
      <c r="B31" s="109"/>
      <c r="C31" s="121" t="s">
        <v>65</v>
      </c>
      <c r="D31" s="120" t="s">
        <v>30</v>
      </c>
      <c r="E31" s="70"/>
      <c r="F31" s="152"/>
      <c r="G31" s="149"/>
      <c r="H31" s="170" t="e">
        <f t="shared" si="0"/>
        <v>#DIV/0!</v>
      </c>
    </row>
    <row r="32" spans="1:8" ht="38.25" hidden="1" thickBot="1">
      <c r="A32" s="60" t="s">
        <v>36</v>
      </c>
      <c r="B32" s="109"/>
      <c r="C32" s="121" t="s">
        <v>66</v>
      </c>
      <c r="D32" s="120" t="s">
        <v>32</v>
      </c>
      <c r="E32" s="70"/>
      <c r="F32" s="152"/>
      <c r="G32" s="149"/>
      <c r="H32" s="170" t="e">
        <f t="shared" si="0"/>
        <v>#DIV/0!</v>
      </c>
    </row>
    <row r="33" spans="1:8" ht="35.25" customHeight="1" hidden="1">
      <c r="A33" s="60" t="s">
        <v>37</v>
      </c>
      <c r="B33" s="109"/>
      <c r="C33" s="121" t="s">
        <v>67</v>
      </c>
      <c r="D33" s="125" t="s">
        <v>34</v>
      </c>
      <c r="E33" s="70"/>
      <c r="F33" s="152"/>
      <c r="G33" s="149"/>
      <c r="H33" s="170" t="e">
        <f t="shared" si="0"/>
        <v>#DIV/0!</v>
      </c>
    </row>
    <row r="34" spans="1:8" ht="57" hidden="1" thickBot="1">
      <c r="A34" s="60" t="s">
        <v>68</v>
      </c>
      <c r="B34" s="109"/>
      <c r="C34" s="121" t="s">
        <v>69</v>
      </c>
      <c r="D34" s="126"/>
      <c r="E34" s="70"/>
      <c r="F34" s="152"/>
      <c r="G34" s="149"/>
      <c r="H34" s="170" t="e">
        <f t="shared" si="0"/>
        <v>#DIV/0!</v>
      </c>
    </row>
    <row r="35" spans="1:8" ht="19.5" thickBot="1">
      <c r="A35" s="75" t="s">
        <v>38</v>
      </c>
      <c r="B35" s="110"/>
      <c r="C35" s="55" t="s">
        <v>39</v>
      </c>
      <c r="D35" s="56"/>
      <c r="E35" s="57"/>
      <c r="F35" s="146">
        <f>SUM(F36:F43)</f>
        <v>6533999.9399999995</v>
      </c>
      <c r="G35" s="146">
        <f>SUM(G36:G44)</f>
        <v>887220.3200000001</v>
      </c>
      <c r="H35" s="168">
        <f t="shared" si="0"/>
        <v>0.13578517418841607</v>
      </c>
    </row>
    <row r="36" spans="1:8" ht="43.5" customHeight="1" thickBot="1">
      <c r="A36" s="58" t="s">
        <v>40</v>
      </c>
      <c r="B36" s="106" t="s">
        <v>94</v>
      </c>
      <c r="C36" s="72" t="s">
        <v>70</v>
      </c>
      <c r="D36" s="59"/>
      <c r="E36" s="76">
        <v>2210</v>
      </c>
      <c r="F36" s="151">
        <v>1664000</v>
      </c>
      <c r="G36" s="148">
        <v>424320</v>
      </c>
      <c r="H36" s="170">
        <f t="shared" si="0"/>
        <v>0.255</v>
      </c>
    </row>
    <row r="37" spans="1:8" ht="25.5" customHeight="1" thickBot="1">
      <c r="A37" s="60" t="s">
        <v>41</v>
      </c>
      <c r="B37" s="106" t="s">
        <v>94</v>
      </c>
      <c r="C37" s="72" t="s">
        <v>71</v>
      </c>
      <c r="D37" s="21"/>
      <c r="E37" s="67">
        <v>2210</v>
      </c>
      <c r="F37" s="151">
        <v>200000</v>
      </c>
      <c r="G37" s="149"/>
      <c r="H37" s="170"/>
    </row>
    <row r="38" spans="1:8" ht="38.25" thickBot="1">
      <c r="A38" s="60" t="s">
        <v>42</v>
      </c>
      <c r="B38" s="106" t="s">
        <v>94</v>
      </c>
      <c r="C38" s="69" t="s">
        <v>72</v>
      </c>
      <c r="D38" s="21"/>
      <c r="E38" s="67">
        <v>2240</v>
      </c>
      <c r="F38" s="147">
        <v>99999.94</v>
      </c>
      <c r="G38" s="149">
        <f>9999.94+24999.48+20832.9</f>
        <v>55832.32</v>
      </c>
      <c r="H38" s="170">
        <f t="shared" si="0"/>
        <v>0.558323534994121</v>
      </c>
    </row>
    <row r="39" spans="1:8" ht="35.25" customHeight="1" thickBot="1">
      <c r="A39" s="60" t="s">
        <v>43</v>
      </c>
      <c r="B39" s="106" t="s">
        <v>94</v>
      </c>
      <c r="C39" s="72" t="s">
        <v>73</v>
      </c>
      <c r="D39" s="21"/>
      <c r="E39" s="67">
        <v>3110</v>
      </c>
      <c r="F39" s="147">
        <v>600000</v>
      </c>
      <c r="G39" s="149"/>
      <c r="H39" s="170"/>
    </row>
    <row r="40" spans="1:8" ht="23.25" customHeight="1">
      <c r="A40" s="77" t="s">
        <v>44</v>
      </c>
      <c r="B40" s="106" t="s">
        <v>94</v>
      </c>
      <c r="C40" s="72" t="s">
        <v>45</v>
      </c>
      <c r="D40" s="21"/>
      <c r="E40" s="67">
        <v>2240</v>
      </c>
      <c r="F40" s="147">
        <v>600000</v>
      </c>
      <c r="G40" s="149">
        <f>22980+46368+22032+30228</f>
        <v>121608</v>
      </c>
      <c r="H40" s="170">
        <f t="shared" si="0"/>
        <v>0.20268</v>
      </c>
    </row>
    <row r="41" spans="1:8" ht="37.5">
      <c r="A41" s="78" t="s">
        <v>46</v>
      </c>
      <c r="B41" s="111"/>
      <c r="C41" s="69" t="s">
        <v>91</v>
      </c>
      <c r="D41" s="73"/>
      <c r="E41" s="79">
        <v>3142</v>
      </c>
      <c r="F41" s="153">
        <v>3000000</v>
      </c>
      <c r="G41" s="154">
        <v>285460</v>
      </c>
      <c r="H41" s="170">
        <f t="shared" si="0"/>
        <v>0.09515333333333334</v>
      </c>
    </row>
    <row r="42" spans="1:8" ht="38.25" thickBot="1">
      <c r="A42" s="78" t="s">
        <v>75</v>
      </c>
      <c r="B42" s="111"/>
      <c r="C42" s="69" t="s">
        <v>90</v>
      </c>
      <c r="D42" s="73"/>
      <c r="E42" s="79">
        <v>3122</v>
      </c>
      <c r="F42" s="153">
        <v>290000</v>
      </c>
      <c r="G42" s="154"/>
      <c r="H42" s="170"/>
    </row>
    <row r="43" spans="1:8" ht="41.25" customHeight="1">
      <c r="A43" s="78" t="s">
        <v>89</v>
      </c>
      <c r="B43" s="122" t="s">
        <v>94</v>
      </c>
      <c r="C43" s="118" t="s">
        <v>74</v>
      </c>
      <c r="D43" s="73"/>
      <c r="E43" s="79">
        <v>2240</v>
      </c>
      <c r="F43" s="153">
        <v>80000</v>
      </c>
      <c r="G43" s="154"/>
      <c r="H43" s="170"/>
    </row>
    <row r="44" spans="1:8" ht="2.25" customHeight="1" thickBot="1">
      <c r="A44" s="78"/>
      <c r="B44" s="111"/>
      <c r="C44" s="112" t="s">
        <v>74</v>
      </c>
      <c r="D44" s="80"/>
      <c r="E44" s="81"/>
      <c r="F44" s="153">
        <v>80</v>
      </c>
      <c r="G44" s="154"/>
      <c r="H44" s="171"/>
    </row>
    <row r="45" spans="1:8" ht="36.75" customHeight="1" thickBot="1">
      <c r="A45" s="113" t="s">
        <v>47</v>
      </c>
      <c r="B45" s="114"/>
      <c r="C45" s="82" t="s">
        <v>48</v>
      </c>
      <c r="D45" s="56"/>
      <c r="E45" s="57"/>
      <c r="F45" s="146">
        <f>SUM(F46:F47)</f>
        <v>90000</v>
      </c>
      <c r="G45" s="146">
        <f>SUM(G47)</f>
        <v>0</v>
      </c>
      <c r="H45" s="168">
        <f aca="true" t="shared" si="1" ref="H45:H55">SUM(G45/F45)</f>
        <v>0</v>
      </c>
    </row>
    <row r="46" spans="1:8" ht="43.5" customHeight="1" thickBot="1">
      <c r="A46" s="115" t="s">
        <v>49</v>
      </c>
      <c r="B46" s="106" t="s">
        <v>94</v>
      </c>
      <c r="C46" s="68" t="s">
        <v>50</v>
      </c>
      <c r="D46" s="116"/>
      <c r="E46" s="117">
        <v>2240</v>
      </c>
      <c r="F46" s="147">
        <v>40000</v>
      </c>
      <c r="G46" s="155"/>
      <c r="H46" s="170"/>
    </row>
    <row r="47" spans="1:8" ht="24.75" customHeight="1" thickBot="1">
      <c r="A47" s="115" t="s">
        <v>76</v>
      </c>
      <c r="B47" s="106" t="s">
        <v>94</v>
      </c>
      <c r="C47" s="112" t="s">
        <v>77</v>
      </c>
      <c r="D47" s="74"/>
      <c r="E47" s="83">
        <v>2210</v>
      </c>
      <c r="F47" s="153">
        <v>50000</v>
      </c>
      <c r="G47" s="156"/>
      <c r="H47" s="170"/>
    </row>
    <row r="48" spans="1:8" ht="19.5" thickBot="1">
      <c r="A48" s="75" t="s">
        <v>51</v>
      </c>
      <c r="B48" s="110"/>
      <c r="C48" s="55" t="s">
        <v>52</v>
      </c>
      <c r="D48" s="57"/>
      <c r="E48" s="84"/>
      <c r="F48" s="157">
        <f>SUM(F49:F54)</f>
        <v>2298998.65</v>
      </c>
      <c r="G48" s="158">
        <f>SUM(G49:G54)</f>
        <v>16000</v>
      </c>
      <c r="H48" s="168">
        <f t="shared" si="1"/>
        <v>0.006959551716135197</v>
      </c>
    </row>
    <row r="49" spans="1:8" ht="38.25" thickBot="1">
      <c r="A49" s="85" t="s">
        <v>53</v>
      </c>
      <c r="B49" s="106" t="s">
        <v>94</v>
      </c>
      <c r="C49" s="112" t="s">
        <v>99</v>
      </c>
      <c r="D49" s="59"/>
      <c r="E49" s="86">
        <v>2210</v>
      </c>
      <c r="F49" s="151">
        <v>106000</v>
      </c>
      <c r="G49" s="148">
        <v>16000</v>
      </c>
      <c r="H49" s="170">
        <f t="shared" si="1"/>
        <v>0.1509433962264151</v>
      </c>
    </row>
    <row r="50" spans="1:8" ht="37.5" customHeight="1" thickBot="1">
      <c r="A50" s="77" t="s">
        <v>54</v>
      </c>
      <c r="B50" s="106" t="s">
        <v>94</v>
      </c>
      <c r="C50" s="112" t="s">
        <v>78</v>
      </c>
      <c r="D50" s="19"/>
      <c r="E50" s="86">
        <v>2240</v>
      </c>
      <c r="F50" s="151">
        <f>672145.06+856673.59</f>
        <v>1528818.65</v>
      </c>
      <c r="G50" s="149"/>
      <c r="H50" s="172"/>
    </row>
    <row r="51" spans="1:8" ht="40.5" customHeight="1" thickBot="1">
      <c r="A51" s="78" t="s">
        <v>55</v>
      </c>
      <c r="B51" s="106" t="s">
        <v>94</v>
      </c>
      <c r="C51" s="112" t="s">
        <v>79</v>
      </c>
      <c r="D51" s="27"/>
      <c r="E51" s="87">
        <v>2240</v>
      </c>
      <c r="F51" s="151">
        <v>94180</v>
      </c>
      <c r="G51" s="154"/>
      <c r="H51" s="170"/>
    </row>
    <row r="52" spans="1:8" ht="39" customHeight="1" thickBot="1">
      <c r="A52" s="78" t="s">
        <v>56</v>
      </c>
      <c r="B52" s="106" t="s">
        <v>94</v>
      </c>
      <c r="C52" s="112" t="s">
        <v>80</v>
      </c>
      <c r="D52" s="27"/>
      <c r="E52" s="81">
        <v>2240</v>
      </c>
      <c r="F52" s="151">
        <v>100000</v>
      </c>
      <c r="G52" s="154"/>
      <c r="H52" s="172"/>
    </row>
    <row r="53" spans="1:8" ht="40.5" customHeight="1" thickBot="1">
      <c r="A53" s="60" t="s">
        <v>57</v>
      </c>
      <c r="B53" s="106" t="s">
        <v>94</v>
      </c>
      <c r="C53" s="112" t="s">
        <v>81</v>
      </c>
      <c r="D53" s="27"/>
      <c r="E53" s="81">
        <v>3210</v>
      </c>
      <c r="F53" s="151">
        <f>350000+120000</f>
        <v>470000</v>
      </c>
      <c r="G53" s="154"/>
      <c r="H53" s="170"/>
    </row>
    <row r="54" spans="1:8" ht="38.25" hidden="1" thickBot="1">
      <c r="A54" s="71" t="s">
        <v>82</v>
      </c>
      <c r="B54" s="111"/>
      <c r="C54" s="66" t="s">
        <v>83</v>
      </c>
      <c r="D54" s="88"/>
      <c r="E54" s="89">
        <v>3142</v>
      </c>
      <c r="F54" s="152"/>
      <c r="G54" s="154"/>
      <c r="H54" s="170" t="e">
        <f t="shared" si="1"/>
        <v>#DIV/0!</v>
      </c>
    </row>
    <row r="55" spans="1:8" ht="19.5" thickBot="1">
      <c r="A55" s="90"/>
      <c r="B55" s="91"/>
      <c r="C55" s="92" t="s">
        <v>58</v>
      </c>
      <c r="D55" s="93"/>
      <c r="E55" s="94"/>
      <c r="F55" s="159">
        <f>SUM(F19+F35+F45+F48)</f>
        <v>19467373.589999996</v>
      </c>
      <c r="G55" s="159">
        <f>SUM(G45+G48+G35+G19)</f>
        <v>2778269.2</v>
      </c>
      <c r="H55" s="173">
        <f t="shared" si="1"/>
        <v>0.14271412561924338</v>
      </c>
    </row>
    <row r="56" spans="1:8" ht="18.75">
      <c r="A56" s="95"/>
      <c r="B56" s="96"/>
      <c r="C56" s="97"/>
      <c r="D56" s="98"/>
      <c r="E56" s="98"/>
      <c r="F56" s="99"/>
      <c r="G56" s="96"/>
      <c r="H56" s="46"/>
    </row>
    <row r="57" spans="1:8" ht="18.75">
      <c r="A57" s="100" t="s">
        <v>59</v>
      </c>
      <c r="B57" s="100"/>
      <c r="C57" s="100"/>
      <c r="D57" s="46"/>
      <c r="E57" s="46"/>
      <c r="F57" s="101"/>
      <c r="G57" s="46"/>
      <c r="H57" s="46"/>
    </row>
    <row r="58" spans="1:8" ht="18.75">
      <c r="A58" s="100" t="s">
        <v>60</v>
      </c>
      <c r="B58" s="100"/>
      <c r="C58" s="100"/>
      <c r="D58" s="96"/>
      <c r="E58" s="96"/>
      <c r="F58" s="102"/>
      <c r="G58" s="96"/>
      <c r="H58" s="46"/>
    </row>
  </sheetData>
  <mergeCells count="3">
    <mergeCell ref="A4:H4"/>
    <mergeCell ref="A5:H5"/>
    <mergeCell ref="D33:D34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2014-06-11T12:45:20Z</cp:lastPrinted>
  <dcterms:created xsi:type="dcterms:W3CDTF">2013-11-11T09:09:31Z</dcterms:created>
  <dcterms:modified xsi:type="dcterms:W3CDTF">2014-06-17T15:31:21Z</dcterms:modified>
  <cp:category/>
  <cp:version/>
  <cp:contentType/>
  <cp:contentStatus/>
</cp:coreProperties>
</file>